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onom\Documents\Čerpání rozpočtu obce\výhled 2026-2027\tabulky od města\"/>
    </mc:Choice>
  </mc:AlternateContent>
  <xr:revisionPtr revIDLastSave="0" documentId="13_ncr:1_{59FE2F53-663E-46F6-908F-65394F56850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ávrh R" sheetId="1" r:id="rId1"/>
    <sheet name="návrh SV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D8" i="1"/>
  <c r="D12" i="1" l="1"/>
  <c r="B12" i="1"/>
  <c r="B8" i="1"/>
  <c r="E8" i="1" s="1"/>
  <c r="C8" i="1" l="1"/>
  <c r="C12" i="1"/>
  <c r="E12" i="1" l="1"/>
  <c r="B7" i="1"/>
  <c r="C14" i="2" l="1"/>
  <c r="B14" i="2"/>
  <c r="C10" i="2"/>
  <c r="B10" i="2"/>
  <c r="B16" i="2" l="1"/>
  <c r="C16" i="2"/>
  <c r="E20" i="1"/>
  <c r="D14" i="1"/>
  <c r="C14" i="1"/>
  <c r="B14" i="1"/>
  <c r="E13" i="1"/>
  <c r="E11" i="1"/>
  <c r="D9" i="1"/>
  <c r="C9" i="1"/>
  <c r="B9" i="1"/>
  <c r="E7" i="1"/>
  <c r="B18" i="1" l="1"/>
  <c r="C18" i="1"/>
  <c r="D18" i="1"/>
  <c r="E14" i="1"/>
  <c r="E9" i="1"/>
</calcChain>
</file>

<file path=xl/sharedStrings.xml><?xml version="1.0" encoding="utf-8"?>
<sst xmlns="http://schemas.openxmlformats.org/spreadsheetml/2006/main" count="39" uniqueCount="32">
  <si>
    <t>Popis</t>
  </si>
  <si>
    <t>Náklady provozní</t>
  </si>
  <si>
    <t xml:space="preserve">Náklady účelové </t>
  </si>
  <si>
    <t xml:space="preserve">Náklady celkem </t>
  </si>
  <si>
    <t xml:space="preserve">Příspěvek zřizovatele na provoz </t>
  </si>
  <si>
    <t>* z toho náklady na odpisy</t>
  </si>
  <si>
    <t>Provozní dotace z jiných zdrojů</t>
  </si>
  <si>
    <t>Ostatní výnosy</t>
  </si>
  <si>
    <t xml:space="preserve">Výnosy celkem </t>
  </si>
  <si>
    <t>Dotace na investice</t>
  </si>
  <si>
    <t>Výsledek hospodaření (+ zisk / - ztráta)</t>
  </si>
  <si>
    <t>Mzdový limit z příspěvku zřizovatele 
(závazný ukazatel)</t>
  </si>
  <si>
    <t xml:space="preserve">Popis </t>
  </si>
  <si>
    <t>Náklady - hlavní činnost</t>
  </si>
  <si>
    <t>* z toho náklady na platy</t>
  </si>
  <si>
    <t>Náklady - doplňková činnost</t>
  </si>
  <si>
    <t>Výnosy - hlavní činnost</t>
  </si>
  <si>
    <t>* z toho příspěvek od zřizovatele</t>
  </si>
  <si>
    <t xml:space="preserve">Výnosy - doplňková činnost </t>
  </si>
  <si>
    <t xml:space="preserve">Výsledek hospodaření </t>
  </si>
  <si>
    <t>Plánované investiční akce</t>
  </si>
  <si>
    <t>IČO 42727537</t>
  </si>
  <si>
    <t>Schválený rozpočet 2025</t>
  </si>
  <si>
    <t>Očekávané plnění 
k 31.12.2025</t>
  </si>
  <si>
    <t>NÁVRH 
rozpočtu 2026</t>
  </si>
  <si>
    <t>NR 2026 / SR 2025 
(v %)</t>
  </si>
  <si>
    <t xml:space="preserve">   </t>
  </si>
  <si>
    <t>Základní škola Dobříš, Komenského nám. 35, okres Příbram</t>
  </si>
  <si>
    <t>Schváleno Radou města Dobříše dne 16.12.2025 usnesením č. 9/96/2025/RM.</t>
  </si>
  <si>
    <t>Zveřejněno na úřední desce zřizovatele: 19.12.2025</t>
  </si>
  <si>
    <t>Střednědobý výhledu rozpočtu na roky 2027-2028</t>
  </si>
  <si>
    <t>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</si>
</sst>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A2" sqref="A2"/>
    </sheetView>
  </sheetViews>
  <sheetFormatPr defaultColWidth="8.85546875" defaultRowHeight="14.25" x14ac:dyDescent="0.2"/>
  <cols>
    <col min="1" max="1" width="43.28515625" style="2" customWidth="1"/>
    <col min="2" max="2" width="18.42578125" style="2" customWidth="1"/>
    <col min="3" max="3" width="15" style="2" customWidth="1"/>
    <col min="4" max="4" width="16.42578125" style="2" customWidth="1"/>
    <col min="5" max="5" width="18.42578125" style="2" bestFit="1" customWidth="1"/>
    <col min="6" max="16384" width="8.85546875" style="2"/>
  </cols>
  <sheetData>
    <row r="1" spans="1:8" ht="15" x14ac:dyDescent="0.25">
      <c r="A1" s="21" t="s">
        <v>31</v>
      </c>
      <c r="B1" s="21"/>
      <c r="C1" s="21"/>
      <c r="D1" s="21"/>
      <c r="E1" s="21"/>
    </row>
    <row r="2" spans="1:8" ht="15" x14ac:dyDescent="0.25">
      <c r="A2" s="1" t="s">
        <v>27</v>
      </c>
    </row>
    <row r="3" spans="1:8" ht="15" x14ac:dyDescent="0.25">
      <c r="A3" s="1" t="s">
        <v>21</v>
      </c>
    </row>
    <row r="6" spans="1:8" s="1" customFormat="1" ht="45" x14ac:dyDescent="0.25">
      <c r="A6" s="3" t="s">
        <v>0</v>
      </c>
      <c r="B6" s="4" t="s">
        <v>22</v>
      </c>
      <c r="C6" s="4" t="s">
        <v>23</v>
      </c>
      <c r="D6" s="4" t="s">
        <v>24</v>
      </c>
      <c r="E6" s="4" t="s">
        <v>25</v>
      </c>
      <c r="F6" s="5"/>
      <c r="G6" s="6"/>
      <c r="H6" s="6"/>
    </row>
    <row r="7" spans="1:8" x14ac:dyDescent="0.2">
      <c r="A7" s="7" t="s">
        <v>1</v>
      </c>
      <c r="B7" s="8">
        <f>13398000+151000</f>
        <v>13549000</v>
      </c>
      <c r="C7" s="8">
        <v>13549000</v>
      </c>
      <c r="D7" s="8">
        <v>26181000</v>
      </c>
      <c r="E7" s="9">
        <f>(D7/B7)*100</f>
        <v>193.23197283932393</v>
      </c>
    </row>
    <row r="8" spans="1:8" x14ac:dyDescent="0.2">
      <c r="A8" s="7" t="s">
        <v>2</v>
      </c>
      <c r="B8" s="8">
        <f>65830824+52896+105462+717159</f>
        <v>66706341</v>
      </c>
      <c r="C8" s="8">
        <f>B8</f>
        <v>66706341</v>
      </c>
      <c r="D8" s="8">
        <f>61787002+85000+350000+350000+50000</f>
        <v>62622002</v>
      </c>
      <c r="E8" s="9">
        <f>(D8/B8)*100</f>
        <v>93.877135308620808</v>
      </c>
    </row>
    <row r="9" spans="1:8" ht="15" x14ac:dyDescent="0.2">
      <c r="A9" s="10" t="s">
        <v>3</v>
      </c>
      <c r="B9" s="11">
        <f>SUM(B7:B8)</f>
        <v>80255341</v>
      </c>
      <c r="C9" s="11">
        <f>SUM(C7:C8)</f>
        <v>80255341</v>
      </c>
      <c r="D9" s="11">
        <f>SUM(D7:D8)</f>
        <v>88803002</v>
      </c>
      <c r="E9" s="12">
        <f t="shared" ref="E9:E20" si="0">(D9/B9)*100</f>
        <v>110.65058212138182</v>
      </c>
    </row>
    <row r="10" spans="1:8" x14ac:dyDescent="0.2">
      <c r="A10" s="7" t="s">
        <v>4</v>
      </c>
      <c r="B10" s="8">
        <v>8278000</v>
      </c>
      <c r="C10" s="8">
        <v>8278000</v>
      </c>
      <c r="D10" s="8">
        <v>18622000</v>
      </c>
      <c r="E10" s="9">
        <f>(D10/B10)*100</f>
        <v>224.9577192558589</v>
      </c>
    </row>
    <row r="11" spans="1:8" x14ac:dyDescent="0.2">
      <c r="A11" s="7" t="s">
        <v>5</v>
      </c>
      <c r="B11" s="8">
        <v>200000</v>
      </c>
      <c r="C11" s="8">
        <v>200000</v>
      </c>
      <c r="D11" s="8">
        <v>204000</v>
      </c>
      <c r="E11" s="9">
        <f>(D11/B11)*100</f>
        <v>102</v>
      </c>
    </row>
    <row r="12" spans="1:8" x14ac:dyDescent="0.2">
      <c r="A12" s="7" t="s">
        <v>6</v>
      </c>
      <c r="B12" s="8">
        <f>65830824+52896+105462+717159</f>
        <v>66706341</v>
      </c>
      <c r="C12" s="8">
        <f>B12</f>
        <v>66706341</v>
      </c>
      <c r="D12" s="8">
        <f>D8</f>
        <v>62622002</v>
      </c>
      <c r="E12" s="9">
        <f>(D12/B12)*100</f>
        <v>93.877135308620808</v>
      </c>
    </row>
    <row r="13" spans="1:8" x14ac:dyDescent="0.2">
      <c r="A13" s="7" t="s">
        <v>7</v>
      </c>
      <c r="B13" s="8">
        <v>5271000</v>
      </c>
      <c r="C13" s="8">
        <v>5271000</v>
      </c>
      <c r="D13" s="8">
        <v>7559000</v>
      </c>
      <c r="E13" s="9">
        <f t="shared" si="0"/>
        <v>143.40732308859799</v>
      </c>
    </row>
    <row r="14" spans="1:8" s="1" customFormat="1" ht="15" x14ac:dyDescent="0.25">
      <c r="A14" s="10" t="s">
        <v>8</v>
      </c>
      <c r="B14" s="11">
        <f>B10+B12+B13</f>
        <v>80255341</v>
      </c>
      <c r="C14" s="11">
        <f>C10+C12+C13</f>
        <v>80255341</v>
      </c>
      <c r="D14" s="11">
        <f>D10+D12+D13</f>
        <v>88803002</v>
      </c>
      <c r="E14" s="12">
        <f t="shared" si="0"/>
        <v>110.65058212138182</v>
      </c>
    </row>
    <row r="15" spans="1:8" s="1" customFormat="1" ht="15" x14ac:dyDescent="0.25">
      <c r="A15" s="18"/>
      <c r="B15" s="19"/>
      <c r="C15" s="19"/>
      <c r="D15" s="19"/>
      <c r="E15" s="20"/>
    </row>
    <row r="16" spans="1:8" ht="15" x14ac:dyDescent="0.2">
      <c r="A16" s="13" t="s">
        <v>9</v>
      </c>
      <c r="B16" s="8">
        <v>0</v>
      </c>
      <c r="C16" s="8">
        <v>0</v>
      </c>
      <c r="D16" s="8">
        <v>0</v>
      </c>
      <c r="E16" s="9">
        <v>0</v>
      </c>
    </row>
    <row r="17" spans="1:5" ht="15" x14ac:dyDescent="0.2">
      <c r="A17" s="18"/>
      <c r="B17" s="19"/>
      <c r="C17" s="19"/>
      <c r="D17" s="19"/>
      <c r="E17" s="20"/>
    </row>
    <row r="18" spans="1:5" ht="15" x14ac:dyDescent="0.2">
      <c r="A18" s="13" t="s">
        <v>10</v>
      </c>
      <c r="B18" s="8">
        <f>B14-B9</f>
        <v>0</v>
      </c>
      <c r="C18" s="8">
        <f t="shared" ref="C18:D18" si="1">C14-C9</f>
        <v>0</v>
      </c>
      <c r="D18" s="8">
        <f t="shared" si="1"/>
        <v>0</v>
      </c>
      <c r="E18" s="9">
        <v>0</v>
      </c>
    </row>
    <row r="19" spans="1:5" ht="15" x14ac:dyDescent="0.2">
      <c r="A19" s="18"/>
      <c r="B19" s="19"/>
      <c r="C19" s="19"/>
      <c r="D19" s="19"/>
      <c r="E19" s="20"/>
    </row>
    <row r="20" spans="1:5" ht="30" x14ac:dyDescent="0.2">
      <c r="A20" s="14" t="s">
        <v>11</v>
      </c>
      <c r="B20" s="8">
        <v>1710000</v>
      </c>
      <c r="C20" s="8">
        <v>1710000</v>
      </c>
      <c r="D20" s="8">
        <v>8522600</v>
      </c>
      <c r="E20" s="9">
        <f t="shared" si="0"/>
        <v>498.39766081871346</v>
      </c>
    </row>
    <row r="23" spans="1:5" x14ac:dyDescent="0.2">
      <c r="A23" s="2" t="s">
        <v>28</v>
      </c>
    </row>
    <row r="24" spans="1:5" x14ac:dyDescent="0.2">
      <c r="A24" s="2" t="s">
        <v>29</v>
      </c>
    </row>
  </sheetData>
  <mergeCells count="4">
    <mergeCell ref="A15:E15"/>
    <mergeCell ref="A17:E17"/>
    <mergeCell ref="A19:E19"/>
    <mergeCell ref="A1:E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4"/>
  <sheetViews>
    <sheetView tabSelected="1" workbookViewId="0">
      <selection activeCell="A2" sqref="A2"/>
    </sheetView>
  </sheetViews>
  <sheetFormatPr defaultColWidth="8.85546875" defaultRowHeight="14.25" x14ac:dyDescent="0.2"/>
  <cols>
    <col min="1" max="1" width="32.7109375" style="2" customWidth="1"/>
    <col min="2" max="2" width="20.7109375" style="2" customWidth="1"/>
    <col min="3" max="3" width="21.28515625" style="2" customWidth="1"/>
    <col min="4" max="16384" width="8.85546875" style="2"/>
  </cols>
  <sheetData>
    <row r="1" spans="1:3" ht="15" x14ac:dyDescent="0.25">
      <c r="A1" s="21" t="s">
        <v>30</v>
      </c>
      <c r="B1" s="21"/>
      <c r="C1" s="21"/>
    </row>
    <row r="2" spans="1:3" ht="15" x14ac:dyDescent="0.25">
      <c r="A2" s="1" t="s">
        <v>27</v>
      </c>
    </row>
    <row r="3" spans="1:3" ht="15" x14ac:dyDescent="0.25">
      <c r="A3" s="1" t="s">
        <v>21</v>
      </c>
    </row>
    <row r="5" spans="1:3" ht="15" x14ac:dyDescent="0.2">
      <c r="A5" s="3" t="s">
        <v>12</v>
      </c>
      <c r="B5" s="3">
        <v>2027</v>
      </c>
      <c r="C5" s="3">
        <v>2028</v>
      </c>
    </row>
    <row r="6" spans="1:3" x14ac:dyDescent="0.2">
      <c r="A6" s="7" t="s">
        <v>13</v>
      </c>
      <c r="B6" s="8">
        <v>92682961</v>
      </c>
      <c r="C6" s="8">
        <v>101951257</v>
      </c>
    </row>
    <row r="7" spans="1:3" x14ac:dyDescent="0.2">
      <c r="A7" s="7" t="s">
        <v>5</v>
      </c>
      <c r="B7" s="8">
        <v>210000</v>
      </c>
      <c r="C7" s="8">
        <v>210000</v>
      </c>
    </row>
    <row r="8" spans="1:3" x14ac:dyDescent="0.2">
      <c r="A8" s="7" t="s">
        <v>14</v>
      </c>
      <c r="B8" s="8">
        <v>58842506</v>
      </c>
      <c r="C8" s="8">
        <v>64726756</v>
      </c>
    </row>
    <row r="9" spans="1:3" x14ac:dyDescent="0.2">
      <c r="A9" s="7" t="s">
        <v>15</v>
      </c>
      <c r="B9" s="8">
        <v>261064</v>
      </c>
      <c r="C9" s="8">
        <v>287170</v>
      </c>
    </row>
    <row r="10" spans="1:3" s="1" customFormat="1" ht="15" x14ac:dyDescent="0.25">
      <c r="A10" s="10" t="s">
        <v>3</v>
      </c>
      <c r="B10" s="11">
        <f>B6+B9</f>
        <v>92944025</v>
      </c>
      <c r="C10" s="11">
        <f>C6+C9</f>
        <v>102238427</v>
      </c>
    </row>
    <row r="11" spans="1:3" x14ac:dyDescent="0.2">
      <c r="A11" s="15" t="s">
        <v>16</v>
      </c>
      <c r="B11" s="8">
        <v>92682961</v>
      </c>
      <c r="C11" s="8">
        <v>101951257</v>
      </c>
    </row>
    <row r="12" spans="1:3" x14ac:dyDescent="0.2">
      <c r="A12" s="15" t="s">
        <v>17</v>
      </c>
      <c r="B12" s="8">
        <v>22602898</v>
      </c>
      <c r="C12" s="8">
        <v>24863188</v>
      </c>
    </row>
    <row r="13" spans="1:3" x14ac:dyDescent="0.2">
      <c r="A13" s="15" t="s">
        <v>18</v>
      </c>
      <c r="B13" s="8">
        <v>450000</v>
      </c>
      <c r="C13" s="8">
        <v>450000</v>
      </c>
    </row>
    <row r="14" spans="1:3" ht="15" x14ac:dyDescent="0.2">
      <c r="A14" s="10" t="s">
        <v>8</v>
      </c>
      <c r="B14" s="11">
        <f>B11+B13</f>
        <v>93132961</v>
      </c>
      <c r="C14" s="11">
        <f>C11+C13</f>
        <v>102401257</v>
      </c>
    </row>
    <row r="15" spans="1:3" x14ac:dyDescent="0.2">
      <c r="A15" s="22"/>
      <c r="B15" s="23"/>
      <c r="C15" s="24"/>
    </row>
    <row r="16" spans="1:3" ht="15" x14ac:dyDescent="0.2">
      <c r="A16" s="16" t="s">
        <v>19</v>
      </c>
      <c r="B16" s="17">
        <f>B14-B10</f>
        <v>188936</v>
      </c>
      <c r="C16" s="17">
        <f>C14-C10</f>
        <v>162830</v>
      </c>
    </row>
    <row r="17" spans="1:3" x14ac:dyDescent="0.2">
      <c r="A17" s="22"/>
      <c r="B17" s="23"/>
      <c r="C17" s="24"/>
    </row>
    <row r="18" spans="1:3" ht="15" x14ac:dyDescent="0.2">
      <c r="A18" s="16" t="s">
        <v>20</v>
      </c>
      <c r="B18" s="8">
        <v>250000</v>
      </c>
      <c r="C18" s="8">
        <v>350000</v>
      </c>
    </row>
    <row r="21" spans="1:3" x14ac:dyDescent="0.2">
      <c r="A21" s="2" t="s">
        <v>28</v>
      </c>
    </row>
    <row r="22" spans="1:3" x14ac:dyDescent="0.2">
      <c r="A22" s="2" t="s">
        <v>29</v>
      </c>
    </row>
    <row r="24" spans="1:3" x14ac:dyDescent="0.2">
      <c r="B24" s="2" t="s">
        <v>26</v>
      </c>
    </row>
  </sheetData>
  <mergeCells count="3">
    <mergeCell ref="A15:C15"/>
    <mergeCell ref="A17:C17"/>
    <mergeCell ref="A1:C1"/>
  </mergeCells>
  <pageMargins left="0.7" right="0.7" top="0.78740157499999996" bottom="0.78740157499999996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</vt:lpstr>
      <vt:lpstr>návrh SVR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Horník Jan</dc:creator>
  <cp:lastModifiedBy>Vendula Hrubá</cp:lastModifiedBy>
  <cp:lastPrinted>2025-11-04T07:28:32Z</cp:lastPrinted>
  <dcterms:created xsi:type="dcterms:W3CDTF">2024-11-25T11:35:54Z</dcterms:created>
  <dcterms:modified xsi:type="dcterms:W3CDTF">2025-12-19T08:42:50Z</dcterms:modified>
</cp:coreProperties>
</file>